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K Applications\"/>
    </mc:Choice>
  </mc:AlternateContent>
  <xr:revisionPtr revIDLastSave="0" documentId="8_{7A70786E-5E08-4989-AEA5-690B3D787E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nt and Income limits" sheetId="1" r:id="rId1"/>
    <sheet name="Novogradac" sheetId="2" r:id="rId2"/>
    <sheet name="NJHMF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L14" i="1" s="1"/>
  <c r="L13" i="1"/>
  <c r="K13" i="1"/>
  <c r="K12" i="1"/>
  <c r="L12" i="1" s="1"/>
  <c r="K11" i="1"/>
  <c r="L11" i="1" s="1"/>
  <c r="L10" i="1"/>
  <c r="K10" i="1"/>
  <c r="L9" i="1"/>
  <c r="L8" i="1"/>
  <c r="L7" i="1"/>
  <c r="L6" i="1"/>
  <c r="L5" i="1"/>
  <c r="L4" i="1"/>
  <c r="L3" i="1"/>
  <c r="L2" i="1"/>
  <c r="C23" i="1" l="1"/>
  <c r="C22" i="1"/>
  <c r="C21" i="1"/>
  <c r="C17" i="1"/>
  <c r="E36" i="1"/>
  <c r="C41" i="1"/>
  <c r="C40" i="1"/>
  <c r="C39" i="1"/>
  <c r="C38" i="1"/>
  <c r="C37" i="1"/>
  <c r="C34" i="1"/>
  <c r="C33" i="1"/>
  <c r="C32" i="1"/>
  <c r="C31" i="1"/>
  <c r="C28" i="1"/>
  <c r="C27" i="1"/>
  <c r="C26" i="1"/>
  <c r="D31" i="1"/>
  <c r="E30" i="1" l="1"/>
  <c r="E25" i="1"/>
  <c r="E20" i="1"/>
  <c r="E16" i="1"/>
  <c r="D39" i="1" l="1"/>
  <c r="D38" i="1"/>
  <c r="D37" i="1"/>
  <c r="D36" i="1"/>
  <c r="D32" i="1"/>
  <c r="D30" i="1"/>
  <c r="D26" i="1" l="1"/>
  <c r="D25" i="1"/>
  <c r="D21" i="1"/>
  <c r="D20" i="1"/>
</calcChain>
</file>

<file path=xl/sharedStrings.xml><?xml version="1.0" encoding="utf-8"?>
<sst xmlns="http://schemas.openxmlformats.org/spreadsheetml/2006/main" count="40" uniqueCount="40">
  <si>
    <t xml:space="preserve">Apartment </t>
  </si>
  <si>
    <t>Size</t>
  </si>
  <si>
    <t>HH  Size</t>
  </si>
  <si>
    <t>Minimum Income</t>
  </si>
  <si>
    <t>1 Bedroom</t>
  </si>
  <si>
    <t>2 Bedroom</t>
  </si>
  <si>
    <t>3 Bedroom</t>
  </si>
  <si>
    <t>RENTS AND INCOME GUIDELINES</t>
  </si>
  <si>
    <t>AMI eff</t>
  </si>
  <si>
    <t xml:space="preserve">NOTE: For Lease renewals, in accordance with NJHMFA regulations, </t>
  </si>
  <si>
    <t>Rent cannot increase by more than 5 percent annually</t>
  </si>
  <si>
    <t>MAX LIHTC Rent</t>
  </si>
  <si>
    <t xml:space="preserve">Total Maximum Annual Income </t>
  </si>
  <si>
    <t>Georgia King Village</t>
  </si>
  <si>
    <t>250 Georgia King Village</t>
  </si>
  <si>
    <t>Newark, NJ  07107</t>
  </si>
  <si>
    <t>Phone: (973)622-6828 Fax: (973)622-5552 TTY(800)852-7899</t>
  </si>
  <si>
    <t>4 Bedroom</t>
  </si>
  <si>
    <t>5 Bedroom</t>
  </si>
  <si>
    <t>Requirements*</t>
  </si>
  <si>
    <t>applies to applicants that have no subsidy</t>
  </si>
  <si>
    <t>*Minimum Income is based on a 40% ratio of Rent to Income and only</t>
  </si>
  <si>
    <t>Household Size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</si>
  <si>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</si>
  <si>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</si>
  <si>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</si>
  <si>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</si>
  <si>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</si>
  <si>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</si>
  <si>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</si>
  <si>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</si>
  <si>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9 Person</t>
  </si>
  <si>
    <t>10 Person</t>
  </si>
  <si>
    <t>11 Person</t>
  </si>
  <si>
    <t>12 Person</t>
  </si>
  <si>
    <t>13 Person</t>
  </si>
  <si>
    <t>11-person limit should be 156%, 12-person limit should be 164% and 13-person limit should be 172%</t>
  </si>
  <si>
    <t xml:space="preserve">Family sizes in excess of 8 persons are calculated by adding 8% of the four-person income limit for each </t>
  </si>
  <si>
    <t xml:space="preserve">additional family member. That is, a 9-person limit should be 140% of the 4-person limit, </t>
  </si>
  <si>
    <t>the 10-person limit should be 148%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</si>
</sst>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000000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4" fillId="0" borderId="0" xfId="0" applyFont="1"/>
    <xf numFmtId="0" fontId="0" fillId="0" borderId="3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4" fontId="0" fillId="0" borderId="0" xfId="0" applyNumberFormat="1" applyAlignment="1">
      <alignment horizontal="left"/>
    </xf>
    <xf numFmtId="0" fontId="8" fillId="2" borderId="5" xfId="0" applyFont="1" applyFill="1" applyBorder="1" applyAlignment="1">
      <alignment horizontal="center"/>
    </xf>
    <xf numFmtId="9" fontId="8" fillId="2" borderId="6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10" fillId="0" borderId="8" xfId="0" applyNumberFormat="1" applyFont="1" applyBorder="1"/>
    <xf numFmtId="164" fontId="10" fillId="0" borderId="9" xfId="0" applyNumberFormat="1" applyFont="1" applyBorder="1"/>
    <xf numFmtId="0" fontId="9" fillId="3" borderId="10" xfId="0" applyFont="1" applyFill="1" applyBorder="1" applyAlignment="1">
      <alignment horizontal="center"/>
    </xf>
    <xf numFmtId="164" fontId="10" fillId="3" borderId="11" xfId="0" applyNumberFormat="1" applyFont="1" applyFill="1" applyBorder="1"/>
    <xf numFmtId="164" fontId="10" fillId="3" borderId="12" xfId="0" applyNumberFormat="1" applyFont="1" applyFill="1" applyBorder="1"/>
    <xf numFmtId="0" fontId="9" fillId="0" borderId="10" xfId="0" applyFont="1" applyBorder="1" applyAlignment="1">
      <alignment horizontal="center"/>
    </xf>
    <xf numFmtId="164" fontId="10" fillId="0" borderId="11" xfId="0" applyNumberFormat="1" applyFont="1" applyBorder="1"/>
    <xf numFmtId="164" fontId="10" fillId="0" borderId="12" xfId="0" applyNumberFormat="1" applyFont="1" applyBorder="1"/>
    <xf numFmtId="0" fontId="11" fillId="0" borderId="0" xfId="0" applyFont="1"/>
    <xf numFmtId="0" fontId="9" fillId="4" borderId="10" xfId="0" applyFont="1" applyFill="1" applyBorder="1" applyAlignment="1">
      <alignment horizontal="center"/>
    </xf>
    <xf numFmtId="164" fontId="10" fillId="4" borderId="11" xfId="0" applyNumberFormat="1" applyFont="1" applyFill="1" applyBorder="1"/>
    <xf numFmtId="164" fontId="10" fillId="4" borderId="12" xfId="0" applyNumberFormat="1" applyFont="1" applyFill="1" applyBorder="1"/>
    <xf numFmtId="0" fontId="9" fillId="0" borderId="13" xfId="0" applyFont="1" applyBorder="1" applyAlignment="1">
      <alignment horizontal="center"/>
    </xf>
    <xf numFmtId="164" fontId="10" fillId="0" borderId="14" xfId="0" applyNumberFormat="1" applyFont="1" applyBorder="1"/>
    <xf numFmtId="164" fontId="10" fillId="0" borderId="15" xfId="0" applyNumberFormat="1" applyFont="1" applyBorder="1"/>
    <xf numFmtId="164" fontId="10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488315</xdr:colOff>
      <xdr:row>3</xdr:row>
      <xdr:rowOff>48260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7CD648F-A0D2-414B-8629-70807C9434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336040" cy="6673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4</xdr:col>
      <xdr:colOff>1257299</xdr:colOff>
      <xdr:row>5</xdr:row>
      <xdr:rowOff>57150</xdr:rowOff>
    </xdr:to>
    <xdr:grpSp>
      <xdr:nvGrpSpPr>
        <xdr:cNvPr id="7" name="Group 6" descr="level bars">
          <a:extLst>
            <a:ext uri="{FF2B5EF4-FFF2-40B4-BE49-F238E27FC236}">
              <a16:creationId xmlns:a16="http://schemas.microsoft.com/office/drawing/2014/main" id="{DBBAA20F-BCB1-43FC-B2AB-EFBCFD4861A5}"/>
            </a:ext>
          </a:extLst>
        </xdr:cNvPr>
        <xdr:cNvGrpSpPr>
          <a:grpSpLocks/>
        </xdr:cNvGrpSpPr>
      </xdr:nvGrpSpPr>
      <xdr:grpSpPr bwMode="auto">
        <a:xfrm>
          <a:off x="0" y="812800"/>
          <a:ext cx="4800599" cy="247650"/>
          <a:chOff x="19431000" y="18690336"/>
          <a:chExt cx="6858000" cy="118872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31B67BD0-49D1-42AD-9671-9DE8EDCD6D35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9431000" y="18690336"/>
            <a:ext cx="2286000" cy="118872"/>
          </a:xfrm>
          <a:prstGeom prst="rect">
            <a:avLst/>
          </a:prstGeom>
          <a:solidFill>
            <a:srgbClr val="FFCC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0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CCCCC"/>
                  </a:outerShdw>
                </a:effectLst>
              </a14:hiddenEffects>
            </a:ext>
          </a:extLst>
        </xdr:spPr>
        <xdr:txBody>
          <a:bodyPr rot="0" vert="horz" wrap="square" lIns="36576" tIns="36576" rIns="36576" bIns="36576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C6946F4F-F8FB-4DCA-891F-E14ACB2C235A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21717000" y="18690336"/>
            <a:ext cx="2286000" cy="118872"/>
          </a:xfrm>
          <a:prstGeom prst="rect">
            <a:avLst/>
          </a:prstGeom>
          <a:solidFill>
            <a:srgbClr val="FF99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0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CCCCC"/>
                  </a:outerShdw>
                </a:effectLst>
              </a14:hiddenEffects>
            </a:ext>
          </a:extLst>
        </xdr:spPr>
        <xdr:txBody>
          <a:bodyPr rot="0" vert="horz" wrap="square" lIns="36576" tIns="36576" rIns="36576" bIns="36576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8C4BB64E-F35F-4B2D-98CB-921F2699D80D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24003000" y="18690336"/>
            <a:ext cx="2286000" cy="118872"/>
          </a:xfrm>
          <a:prstGeom prst="rect">
            <a:avLst/>
          </a:prstGeom>
          <a:solidFill>
            <a:srgbClr val="C000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0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CCCCC"/>
                  </a:outerShdw>
                </a:effectLst>
              </a14:hiddenEffects>
            </a:ext>
          </a:extLst>
        </xdr:spPr>
        <xdr:txBody>
          <a:bodyPr rot="0" vert="horz" wrap="square" lIns="36576" tIns="36576" rIns="36576" bIns="36576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246933</xdr:colOff>
      <xdr:row>42</xdr:row>
      <xdr:rowOff>46619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1D31D5-3ECA-522B-E429-ED0EB24DB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33333" cy="80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160000</xdr:colOff>
      <xdr:row>23</xdr:row>
      <xdr:rowOff>104214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DDF1B8-9E7A-DC4C-95C7-7C52ADCD8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00000" cy="4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topLeftCell="A4" zoomScaleNormal="100" workbookViewId="0">
      <selection activeCell="E19" sqref="E19"/>
    </sheetView>
  </sheetViews>
  <sheetFormatPr defaultRowHeight="15" x14ac:dyDescent="0.25"/>
  <cols>
    <col min="1" max="1" width="15.140625" customWidth="1"/>
    <col min="3" max="3" width="15" customWidth="1"/>
    <col min="4" max="4" width="14.7109375" customWidth="1"/>
    <col min="5" max="5" width="17.85546875" customWidth="1"/>
    <col min="6" max="6" width="9.85546875" bestFit="1" customWidth="1"/>
    <col min="7" max="7" width="11" customWidth="1"/>
    <col min="10" max="10" width="20.28515625" customWidth="1"/>
  </cols>
  <sheetData>
    <row r="1" spans="1:13" ht="18.75" thickBot="1" x14ac:dyDescent="0.3">
      <c r="C1" s="19"/>
      <c r="E1" s="19" t="s">
        <v>13</v>
      </c>
      <c r="J1" s="22" t="s">
        <v>22</v>
      </c>
      <c r="K1" s="23">
        <v>0.5</v>
      </c>
      <c r="L1" s="23">
        <v>0.6</v>
      </c>
      <c r="M1" s="1"/>
    </row>
    <row r="2" spans="1:13" x14ac:dyDescent="0.25">
      <c r="C2" s="20"/>
      <c r="D2" s="17"/>
      <c r="E2" s="20" t="s">
        <v>14</v>
      </c>
      <c r="J2" s="24" t="s">
        <v>23</v>
      </c>
      <c r="K2" s="25">
        <v>40250</v>
      </c>
      <c r="L2" s="26">
        <f>K2*1.2</f>
        <v>48300</v>
      </c>
    </row>
    <row r="3" spans="1:13" x14ac:dyDescent="0.25">
      <c r="C3" s="20"/>
      <c r="D3" s="17"/>
      <c r="E3" s="20" t="s">
        <v>15</v>
      </c>
      <c r="J3" s="27" t="s">
        <v>24</v>
      </c>
      <c r="K3" s="28">
        <v>46000</v>
      </c>
      <c r="L3" s="29">
        <f t="shared" ref="L3:L9" si="0">K3*1.2</f>
        <v>55200</v>
      </c>
    </row>
    <row r="4" spans="1:13" x14ac:dyDescent="0.25">
      <c r="C4" s="20"/>
      <c r="E4" s="20" t="s">
        <v>16</v>
      </c>
      <c r="J4" s="30" t="s">
        <v>25</v>
      </c>
      <c r="K4" s="31">
        <v>51750</v>
      </c>
      <c r="L4" s="32">
        <f t="shared" si="0"/>
        <v>62100</v>
      </c>
    </row>
    <row r="5" spans="1:13" x14ac:dyDescent="0.25">
      <c r="J5" s="27" t="s">
        <v>26</v>
      </c>
      <c r="K5" s="28">
        <v>57500</v>
      </c>
      <c r="L5" s="29">
        <f t="shared" si="0"/>
        <v>69000</v>
      </c>
    </row>
    <row r="6" spans="1:13" x14ac:dyDescent="0.25">
      <c r="J6" s="30" t="s">
        <v>27</v>
      </c>
      <c r="K6" s="31">
        <v>62100</v>
      </c>
      <c r="L6" s="32">
        <f t="shared" si="0"/>
        <v>74520</v>
      </c>
    </row>
    <row r="7" spans="1:13" x14ac:dyDescent="0.25">
      <c r="J7" s="27" t="s">
        <v>28</v>
      </c>
      <c r="K7" s="28">
        <v>66700</v>
      </c>
      <c r="L7" s="29">
        <f t="shared" si="0"/>
        <v>80040</v>
      </c>
    </row>
    <row r="8" spans="1:13" x14ac:dyDescent="0.25">
      <c r="J8" s="30" t="s">
        <v>29</v>
      </c>
      <c r="K8" s="31">
        <v>71300</v>
      </c>
      <c r="L8" s="32">
        <f t="shared" si="0"/>
        <v>85560</v>
      </c>
    </row>
    <row r="9" spans="1:13" x14ac:dyDescent="0.25">
      <c r="A9" s="17" t="s">
        <v>9</v>
      </c>
      <c r="J9" s="27" t="s">
        <v>30</v>
      </c>
      <c r="K9" s="28">
        <v>75900</v>
      </c>
      <c r="L9" s="29">
        <f t="shared" si="0"/>
        <v>91080</v>
      </c>
    </row>
    <row r="10" spans="1:13" x14ac:dyDescent="0.25">
      <c r="A10" s="17" t="s">
        <v>10</v>
      </c>
      <c r="J10" s="30" t="s">
        <v>31</v>
      </c>
      <c r="K10" s="31">
        <f>K5*140%</f>
        <v>80500</v>
      </c>
      <c r="L10" s="32">
        <f>K10*1.2</f>
        <v>96600</v>
      </c>
      <c r="M10" s="33"/>
    </row>
    <row r="11" spans="1:13" ht="18" x14ac:dyDescent="0.25">
      <c r="B11" s="15" t="s">
        <v>7</v>
      </c>
      <c r="J11" s="34" t="s">
        <v>32</v>
      </c>
      <c r="K11" s="35">
        <f>K5*148%</f>
        <v>85100</v>
      </c>
      <c r="L11" s="36">
        <f>K11*1.2</f>
        <v>102120</v>
      </c>
    </row>
    <row r="12" spans="1:13" ht="15.75" thickBot="1" x14ac:dyDescent="0.3">
      <c r="B12" t="s">
        <v>8</v>
      </c>
      <c r="C12" s="21">
        <v>44669</v>
      </c>
      <c r="J12" s="30" t="s">
        <v>33</v>
      </c>
      <c r="K12" s="31">
        <f>K5*156%</f>
        <v>89700</v>
      </c>
      <c r="L12" s="32">
        <f t="shared" ref="L12:L13" si="1">K12*1.2</f>
        <v>107640</v>
      </c>
    </row>
    <row r="13" spans="1:13" ht="22.5" x14ac:dyDescent="0.25">
      <c r="A13" s="2" t="s">
        <v>0</v>
      </c>
      <c r="B13" s="2" t="s">
        <v>2</v>
      </c>
      <c r="C13" s="2" t="s">
        <v>11</v>
      </c>
      <c r="D13" s="18" t="s">
        <v>12</v>
      </c>
      <c r="E13" s="3" t="s">
        <v>3</v>
      </c>
      <c r="J13" s="34" t="s">
        <v>34</v>
      </c>
      <c r="K13" s="35">
        <f>K5*164%</f>
        <v>94300</v>
      </c>
      <c r="L13" s="36">
        <f t="shared" si="1"/>
        <v>113160</v>
      </c>
    </row>
    <row r="14" spans="1:13" ht="15.75" thickBot="1" x14ac:dyDescent="0.3">
      <c r="A14" s="4" t="s">
        <v>1</v>
      </c>
      <c r="B14" s="4"/>
      <c r="C14" s="4"/>
      <c r="D14" s="4"/>
      <c r="E14" s="5" t="s">
        <v>19</v>
      </c>
      <c r="J14" s="37" t="s">
        <v>35</v>
      </c>
      <c r="K14" s="38">
        <f>K5*172%</f>
        <v>98900</v>
      </c>
      <c r="L14" s="39">
        <f>K14*1.2</f>
        <v>118680</v>
      </c>
    </row>
    <row r="15" spans="1:13" x14ac:dyDescent="0.25">
      <c r="A15" s="6"/>
      <c r="B15" s="4"/>
      <c r="C15" s="4"/>
      <c r="D15" s="4"/>
      <c r="E15" s="7"/>
      <c r="J15" s="42" t="s">
        <v>37</v>
      </c>
      <c r="K15" s="40"/>
      <c r="L15" s="40"/>
    </row>
    <row r="16" spans="1:13" x14ac:dyDescent="0.25">
      <c r="A16" s="8" t="s">
        <v>4</v>
      </c>
      <c r="B16" s="8">
        <v>1</v>
      </c>
      <c r="C16" s="9">
        <v>1293</v>
      </c>
      <c r="D16" s="9">
        <v>48300</v>
      </c>
      <c r="E16" s="10">
        <f>+C16*12/0.4</f>
        <v>38790</v>
      </c>
      <c r="G16" s="10"/>
      <c r="J16" s="41" t="s">
        <v>38</v>
      </c>
    </row>
    <row r="17" spans="1:17" x14ac:dyDescent="0.25">
      <c r="A17" s="11">
        <v>0.6</v>
      </c>
      <c r="B17" s="8">
        <v>2</v>
      </c>
      <c r="C17" s="9">
        <f>C16</f>
        <v>1293</v>
      </c>
      <c r="D17" s="9">
        <v>55200</v>
      </c>
      <c r="E17" s="12"/>
      <c r="J17" s="41" t="s">
        <v>39</v>
      </c>
    </row>
    <row r="18" spans="1:17" x14ac:dyDescent="0.25">
      <c r="A18" s="8"/>
      <c r="B18" s="8"/>
      <c r="C18" s="9"/>
      <c r="D18" s="9"/>
      <c r="E18" s="12"/>
      <c r="J18" s="41" t="s">
        <v>36</v>
      </c>
    </row>
    <row r="19" spans="1:17" x14ac:dyDescent="0.25">
      <c r="A19" s="8"/>
      <c r="B19" s="8"/>
      <c r="C19" s="9"/>
      <c r="D19" s="9"/>
      <c r="E19" s="12"/>
      <c r="J19" s="43"/>
      <c r="K19" s="44"/>
      <c r="L19" s="44"/>
      <c r="M19" s="45"/>
      <c r="N19" s="45"/>
      <c r="O19" s="45"/>
      <c r="P19" s="45"/>
      <c r="Q19" s="45"/>
    </row>
    <row r="20" spans="1:17" x14ac:dyDescent="0.25">
      <c r="A20" s="8" t="s">
        <v>5</v>
      </c>
      <c r="B20" s="8">
        <v>1</v>
      </c>
      <c r="C20" s="9">
        <v>1552</v>
      </c>
      <c r="D20" s="9">
        <f>D16</f>
        <v>48300</v>
      </c>
      <c r="E20" s="10">
        <f>+C20*12/0.4</f>
        <v>46560</v>
      </c>
      <c r="J20" s="43"/>
      <c r="K20" s="44"/>
      <c r="L20" s="44"/>
      <c r="M20" s="45"/>
      <c r="N20" s="45"/>
      <c r="O20" s="45"/>
      <c r="P20" s="45"/>
      <c r="Q20" s="45"/>
    </row>
    <row r="21" spans="1:17" x14ac:dyDescent="0.25">
      <c r="A21" s="13">
        <v>0.6</v>
      </c>
      <c r="B21" s="8">
        <v>2</v>
      </c>
      <c r="C21" s="9">
        <f>C20</f>
        <v>1552</v>
      </c>
      <c r="D21" s="9">
        <f>D17</f>
        <v>55200</v>
      </c>
      <c r="E21" s="12"/>
      <c r="J21" s="43"/>
      <c r="K21" s="44"/>
      <c r="L21" s="44"/>
      <c r="M21" s="45"/>
      <c r="N21" s="45"/>
      <c r="O21" s="45"/>
      <c r="P21" s="45"/>
      <c r="Q21" s="45"/>
    </row>
    <row r="22" spans="1:17" x14ac:dyDescent="0.25">
      <c r="A22" s="8"/>
      <c r="B22" s="8">
        <v>3</v>
      </c>
      <c r="C22" s="9">
        <f>C20</f>
        <v>1552</v>
      </c>
      <c r="D22" s="9">
        <v>62100</v>
      </c>
      <c r="E22" s="12"/>
      <c r="J22" s="43"/>
      <c r="K22" s="44"/>
      <c r="L22" s="44"/>
      <c r="M22" s="46"/>
      <c r="N22" s="45"/>
      <c r="O22" s="45"/>
      <c r="P22" s="45"/>
      <c r="Q22" s="45"/>
    </row>
    <row r="23" spans="1:17" x14ac:dyDescent="0.25">
      <c r="A23" s="8"/>
      <c r="B23" s="8">
        <v>4</v>
      </c>
      <c r="C23" s="9">
        <f>C20</f>
        <v>1552</v>
      </c>
      <c r="D23" s="9">
        <v>69000</v>
      </c>
      <c r="E23" s="12"/>
      <c r="J23" s="43"/>
      <c r="K23" s="44"/>
      <c r="L23" s="44"/>
      <c r="M23" s="45"/>
      <c r="N23" s="45"/>
      <c r="O23" s="45"/>
      <c r="P23" s="45"/>
      <c r="Q23" s="45"/>
    </row>
    <row r="24" spans="1:17" x14ac:dyDescent="0.25">
      <c r="A24" s="8"/>
      <c r="B24" s="8"/>
      <c r="C24" s="9"/>
      <c r="D24" s="9"/>
      <c r="E24" s="12"/>
      <c r="J24" s="43"/>
      <c r="K24" s="44"/>
      <c r="L24" s="44"/>
      <c r="M24" s="45"/>
      <c r="N24" s="45"/>
      <c r="O24" s="45"/>
      <c r="P24" s="45"/>
      <c r="Q24" s="45"/>
    </row>
    <row r="25" spans="1:17" x14ac:dyDescent="0.25">
      <c r="A25" s="8" t="s">
        <v>6</v>
      </c>
      <c r="B25" s="8">
        <v>3</v>
      </c>
      <c r="C25" s="9">
        <v>1794</v>
      </c>
      <c r="D25" s="9">
        <f>D22</f>
        <v>62100</v>
      </c>
      <c r="E25" s="10">
        <f>+C25*12/0.4</f>
        <v>53820</v>
      </c>
      <c r="J25" s="43"/>
      <c r="K25" s="44"/>
      <c r="L25" s="44"/>
      <c r="M25" s="45"/>
      <c r="N25" s="45"/>
      <c r="O25" s="45"/>
      <c r="P25" s="45"/>
      <c r="Q25" s="45"/>
    </row>
    <row r="26" spans="1:17" x14ac:dyDescent="0.25">
      <c r="A26" s="11">
        <v>0.6</v>
      </c>
      <c r="B26" s="8">
        <v>4</v>
      </c>
      <c r="C26" s="9">
        <f>C25</f>
        <v>1794</v>
      </c>
      <c r="D26" s="9">
        <f>D23</f>
        <v>69000</v>
      </c>
      <c r="E26" s="12"/>
      <c r="J26" s="43"/>
      <c r="K26" s="44"/>
      <c r="L26" s="44"/>
      <c r="M26" s="45"/>
      <c r="N26" s="45"/>
      <c r="O26" s="45"/>
      <c r="P26" s="45"/>
      <c r="Q26" s="45"/>
    </row>
    <row r="27" spans="1:17" x14ac:dyDescent="0.25">
      <c r="A27" s="8"/>
      <c r="B27" s="8">
        <v>5</v>
      </c>
      <c r="C27" s="9">
        <f>C25</f>
        <v>1794</v>
      </c>
      <c r="D27" s="9">
        <v>74520</v>
      </c>
      <c r="E27" s="12"/>
      <c r="J27" s="47"/>
      <c r="K27" s="44"/>
      <c r="L27" s="44"/>
      <c r="M27" s="45"/>
      <c r="N27" s="45"/>
      <c r="O27" s="45"/>
      <c r="P27" s="45"/>
      <c r="Q27" s="45"/>
    </row>
    <row r="28" spans="1:17" x14ac:dyDescent="0.25">
      <c r="A28" s="8"/>
      <c r="B28" s="8">
        <v>6</v>
      </c>
      <c r="C28" s="9">
        <f>C25</f>
        <v>1794</v>
      </c>
      <c r="D28" s="9">
        <v>80040</v>
      </c>
      <c r="E28" s="12"/>
      <c r="J28" s="48"/>
      <c r="K28" s="45"/>
      <c r="L28" s="45"/>
      <c r="M28" s="45"/>
      <c r="N28" s="45"/>
      <c r="O28" s="45"/>
      <c r="P28" s="45"/>
      <c r="Q28" s="45"/>
    </row>
    <row r="29" spans="1:17" x14ac:dyDescent="0.25">
      <c r="A29" s="8"/>
      <c r="B29" s="14"/>
      <c r="C29" s="14"/>
      <c r="D29" s="14"/>
      <c r="E29" s="12"/>
      <c r="J29" s="48"/>
      <c r="K29" s="45"/>
      <c r="L29" s="45"/>
      <c r="M29" s="45"/>
      <c r="N29" s="45"/>
      <c r="O29" s="45"/>
      <c r="P29" s="45"/>
      <c r="Q29" s="45"/>
    </row>
    <row r="30" spans="1:17" x14ac:dyDescent="0.25">
      <c r="A30" s="16" t="s">
        <v>17</v>
      </c>
      <c r="B30" s="8">
        <v>4</v>
      </c>
      <c r="C30" s="9">
        <v>2001</v>
      </c>
      <c r="D30" s="9">
        <f>D23</f>
        <v>69000</v>
      </c>
      <c r="E30" s="10">
        <f>+C30*12/0.4</f>
        <v>60030</v>
      </c>
      <c r="J30" s="48"/>
      <c r="K30" s="45"/>
      <c r="L30" s="45"/>
      <c r="M30" s="45"/>
      <c r="N30" s="45"/>
      <c r="O30" s="45"/>
      <c r="P30" s="45"/>
      <c r="Q30" s="45"/>
    </row>
    <row r="31" spans="1:17" x14ac:dyDescent="0.25">
      <c r="A31" s="11">
        <v>0.6</v>
      </c>
      <c r="B31" s="8">
        <v>5</v>
      </c>
      <c r="C31" s="9">
        <f>C30</f>
        <v>2001</v>
      </c>
      <c r="D31" s="9">
        <f>D27</f>
        <v>74520</v>
      </c>
      <c r="E31" s="12"/>
    </row>
    <row r="32" spans="1:17" x14ac:dyDescent="0.25">
      <c r="A32" s="8"/>
      <c r="B32" s="8">
        <v>6</v>
      </c>
      <c r="C32" s="9">
        <f>C30</f>
        <v>2001</v>
      </c>
      <c r="D32" s="9">
        <f>D28</f>
        <v>80040</v>
      </c>
      <c r="E32" s="12"/>
    </row>
    <row r="33" spans="1:5" x14ac:dyDescent="0.25">
      <c r="A33" s="8"/>
      <c r="B33" s="8">
        <v>7</v>
      </c>
      <c r="C33" s="9">
        <f>C30</f>
        <v>2001</v>
      </c>
      <c r="D33" s="9">
        <v>85560</v>
      </c>
      <c r="E33" s="12"/>
    </row>
    <row r="34" spans="1:5" x14ac:dyDescent="0.25">
      <c r="A34" s="8"/>
      <c r="B34" s="8">
        <v>8</v>
      </c>
      <c r="C34" s="9">
        <f>C30</f>
        <v>2001</v>
      </c>
      <c r="D34" s="9">
        <v>91080</v>
      </c>
      <c r="E34" s="12"/>
    </row>
    <row r="35" spans="1:5" x14ac:dyDescent="0.25">
      <c r="A35" s="8"/>
      <c r="B35" s="8"/>
      <c r="C35" s="9"/>
      <c r="D35" s="9"/>
      <c r="E35" s="12"/>
    </row>
    <row r="36" spans="1:5" x14ac:dyDescent="0.25">
      <c r="A36" s="16" t="s">
        <v>18</v>
      </c>
      <c r="B36" s="8">
        <v>5</v>
      </c>
      <c r="C36" s="9">
        <v>2208</v>
      </c>
      <c r="D36" s="9">
        <f>D27</f>
        <v>74520</v>
      </c>
      <c r="E36" s="10">
        <f>+C36*12/0.4</f>
        <v>66240</v>
      </c>
    </row>
    <row r="37" spans="1:5" x14ac:dyDescent="0.25">
      <c r="A37" s="11">
        <v>0.6</v>
      </c>
      <c r="B37" s="8">
        <v>6</v>
      </c>
      <c r="C37" s="9">
        <f>C36</f>
        <v>2208</v>
      </c>
      <c r="D37" s="9">
        <f>D28</f>
        <v>80040</v>
      </c>
      <c r="E37" s="12"/>
    </row>
    <row r="38" spans="1:5" x14ac:dyDescent="0.25">
      <c r="A38" s="8"/>
      <c r="B38" s="8">
        <v>7</v>
      </c>
      <c r="C38" s="9">
        <f>C36</f>
        <v>2208</v>
      </c>
      <c r="D38" s="9">
        <f>D33</f>
        <v>85560</v>
      </c>
      <c r="E38" s="12"/>
    </row>
    <row r="39" spans="1:5" x14ac:dyDescent="0.25">
      <c r="A39" s="8"/>
      <c r="B39" s="8">
        <v>8</v>
      </c>
      <c r="C39" s="9">
        <f>C36</f>
        <v>2208</v>
      </c>
      <c r="D39" s="9">
        <f>D34</f>
        <v>91080</v>
      </c>
      <c r="E39" s="12"/>
    </row>
    <row r="40" spans="1:5" x14ac:dyDescent="0.25">
      <c r="A40" s="8"/>
      <c r="B40" s="8">
        <v>9</v>
      </c>
      <c r="C40" s="9">
        <f>C36</f>
        <v>2208</v>
      </c>
      <c r="D40" s="9">
        <v>96600</v>
      </c>
      <c r="E40" s="12"/>
    </row>
    <row r="41" spans="1:5" x14ac:dyDescent="0.25">
      <c r="A41" s="8"/>
      <c r="B41" s="8">
        <v>10</v>
      </c>
      <c r="C41" s="9">
        <f>C36</f>
        <v>2208</v>
      </c>
      <c r="D41" s="9">
        <v>102120</v>
      </c>
      <c r="E41" s="12"/>
    </row>
    <row r="42" spans="1:5" x14ac:dyDescent="0.25">
      <c r="A42" t="s">
        <v>21</v>
      </c>
    </row>
    <row r="43" spans="1:5" x14ac:dyDescent="0.25">
      <c r="A43" t="s">
        <v>20</v>
      </c>
    </row>
    <row r="45" spans="1:5" x14ac:dyDescent="0.25">
      <c r="C45" s="1"/>
      <c r="D45" s="1"/>
    </row>
    <row r="46" spans="1:5" x14ac:dyDescent="0.25">
      <c r="C46" s="1"/>
      <c r="D46" s="1"/>
    </row>
    <row r="47" spans="1:5" x14ac:dyDescent="0.25">
      <c r="C47" s="1"/>
      <c r="D47" s="1"/>
    </row>
    <row r="48" spans="1:5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</sheetData>
  <printOptions horizontalCentered="1"/>
  <pageMargins left="0.2" right="0.2" top="0.75" bottom="0.25" header="0.3" footer="0.3"/>
  <pageSetup scale="95" orientation="portrait" r:id="rId1"/>
  <headerFooter>
    <oddFooter xml:space="preserve">&amp;C
Georgia King Village Apartments does not discriminate in housing on the basis 
of race, color, religion, sex, disability, familial status, sexual orientation, 
gender identity or national origin.
</oddFoot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6" workbookViewId="0">
      <selection activeCell="Q29" sqref="Q29:Q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 and Income limits</vt:lpstr>
      <vt:lpstr>Novogradac</vt:lpstr>
      <vt:lpstr>NJHMFA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Miller</dc:creator>
  <cp:lastModifiedBy>Keisha Keymist</cp:lastModifiedBy>
  <cp:lastPrinted>2020-09-22T16:17:48Z</cp:lastPrinted>
  <dcterms:created xsi:type="dcterms:W3CDTF">2016-08-31T15:58:19Z</dcterms:created>
  <dcterms:modified xsi:type="dcterms:W3CDTF">2022-06-24T16:06:23Z</dcterms:modified>
</cp:coreProperties>
</file>